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80" windowWidth="8475" windowHeight="3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'Sheet1'!$A$1:$E$23</definedName>
  </definedNames>
  <calcPr fullCalcOnLoad="1"/>
</workbook>
</file>

<file path=xl/sharedStrings.xml><?xml version="1.0" encoding="utf-8"?>
<sst xmlns="http://schemas.openxmlformats.org/spreadsheetml/2006/main" count="18" uniqueCount="16">
  <si>
    <t>YEAR TO</t>
  </si>
  <si>
    <t>DATE</t>
  </si>
  <si>
    <t>NET REVENUE(OR LOSS)</t>
  </si>
  <si>
    <t>Total Revenue</t>
  </si>
  <si>
    <t>DATE VARIANCE</t>
  </si>
  <si>
    <t>DATE BUDGET*</t>
  </si>
  <si>
    <t xml:space="preserve">Operating Expenses </t>
  </si>
  <si>
    <t>AWAKEN, INC</t>
  </si>
  <si>
    <t>revenue</t>
  </si>
  <si>
    <t>expenses</t>
  </si>
  <si>
    <t>balance</t>
  </si>
  <si>
    <t>*NOTE:  Revenues needed for FY20 will equal expenses budgeted, minus total assets at the end of</t>
  </si>
  <si>
    <t xml:space="preserve">FY19 which are </t>
  </si>
  <si>
    <t>end FY19</t>
  </si>
  <si>
    <t xml:space="preserve">STATEMENT OF REVENUES AND EXPENSES FOR THE FISCAL YEAR THROUGH 10/31/20 </t>
  </si>
  <si>
    <t>FROM Oct 1 -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</si>
</sst>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[$-409]mmmm\ d\,\ yyyy;@"/>
    <numFmt numFmtId="168" formatCode="0.00_);\(0.00\)"/>
  </numFmts>
  <fonts count="44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7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NumberFormat="1" applyAlignment="1">
      <alignment horizontal="left"/>
    </xf>
    <xf numFmtId="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7" fontId="0" fillId="0" borderId="0" xfId="0" applyNumberFormat="1" applyFont="1" applyAlignment="1">
      <alignment horizontal="center"/>
    </xf>
    <xf numFmtId="7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4" fontId="3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7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center"/>
    </xf>
    <xf numFmtId="7" fontId="42" fillId="0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98" zoomScaleNormal="98" zoomScalePageLayoutView="0" workbookViewId="0" topLeftCell="A1">
      <selection activeCell="C32" sqref="C32:C33"/>
    </sheetView>
  </sheetViews>
  <sheetFormatPr defaultColWidth="9.140625" defaultRowHeight="12.75"/>
  <cols>
    <col min="1" max="1" width="25.57421875" style="0" customWidth="1"/>
    <col min="2" max="2" width="18.421875" style="0" customWidth="1"/>
    <col min="3" max="3" width="14.7109375" style="0" customWidth="1"/>
    <col min="4" max="4" width="19.28125" style="0" customWidth="1"/>
    <col min="5" max="5" width="22.00390625" style="0" customWidth="1"/>
    <col min="6" max="6" width="58.00390625" style="0" hidden="1" customWidth="1"/>
    <col min="7" max="7" width="12.421875" style="0" hidden="1" customWidth="1"/>
    <col min="8" max="8" width="0" style="0" hidden="1" customWidth="1"/>
    <col min="9" max="9" width="16.28125" style="0" hidden="1" customWidth="1"/>
    <col min="10" max="12" width="0" style="0" hidden="1" customWidth="1"/>
  </cols>
  <sheetData>
    <row r="1" spans="1:5" ht="12.75">
      <c r="A1" s="41" t="s">
        <v>7</v>
      </c>
      <c r="B1" s="41"/>
      <c r="C1" s="41"/>
      <c r="D1" s="41"/>
      <c r="E1" s="41"/>
    </row>
    <row r="2" spans="1:5" ht="12.75">
      <c r="A2" s="41" t="s">
        <v>14</v>
      </c>
      <c r="B2" s="41"/>
      <c r="C2" s="41"/>
      <c r="D2" s="41"/>
      <c r="E2" s="41"/>
    </row>
    <row r="3" spans="1:5" ht="12.75">
      <c r="A3" s="42"/>
      <c r="B3" s="41"/>
      <c r="C3" s="41"/>
      <c r="D3" s="41"/>
      <c r="E3" s="41"/>
    </row>
    <row r="5" spans="2:5" ht="12.75">
      <c r="B5" s="28" t="s">
        <v>15</v>
      </c>
      <c r="C5" s="1" t="s">
        <v>0</v>
      </c>
      <c r="D5" s="1" t="s">
        <v>0</v>
      </c>
      <c r="E5" s="1" t="s">
        <v>0</v>
      </c>
    </row>
    <row r="6" spans="2:5" ht="12.75">
      <c r="B6" s="7">
        <v>44135</v>
      </c>
      <c r="C6" s="2" t="s">
        <v>1</v>
      </c>
      <c r="D6" s="2" t="s">
        <v>5</v>
      </c>
      <c r="E6" s="2" t="s">
        <v>4</v>
      </c>
    </row>
    <row r="7" ht="12.75">
      <c r="E7" s="1"/>
    </row>
    <row r="8" spans="1:5" ht="12.75">
      <c r="A8" s="33"/>
      <c r="B8" s="20"/>
      <c r="D8" s="20"/>
      <c r="E8" s="5"/>
    </row>
    <row r="9" spans="1:8" ht="12.75">
      <c r="A9" s="4" t="s">
        <v>3</v>
      </c>
      <c r="B9" s="36">
        <v>4581.95</v>
      </c>
      <c r="C9" s="36">
        <f>B9+26689.5+15005+11825+5645+9430+9544.92+11626.77+5220+16567+5661.56+3381.61</f>
        <v>125178.31</v>
      </c>
      <c r="D9" s="30">
        <f>(C19/12)*12</f>
        <v>106131.86</v>
      </c>
      <c r="E9" s="5">
        <f>C9-D9</f>
        <v>19046.449999999997</v>
      </c>
      <c r="G9" s="20">
        <v>2354.64</v>
      </c>
      <c r="H9" t="s">
        <v>13</v>
      </c>
    </row>
    <row r="10" spans="2:8" ht="12.75">
      <c r="B10" s="20"/>
      <c r="C10" s="20"/>
      <c r="D10" s="31"/>
      <c r="E10" s="1"/>
      <c r="G10" s="20">
        <f>C9</f>
        <v>125178.31</v>
      </c>
      <c r="H10" t="s">
        <v>8</v>
      </c>
    </row>
    <row r="11" spans="1:8" ht="12.75">
      <c r="A11" s="4" t="s">
        <v>6</v>
      </c>
      <c r="B11" s="39">
        <f>11192.12+102.6</f>
        <v>11294.720000000001</v>
      </c>
      <c r="C11" s="39">
        <f>B11+6786.85+6809.59+9707.75+7509.8+11379.9+7247.45+12249.78+10079.88+8011.67+7591.76+9050.99</f>
        <v>107720.14000000001</v>
      </c>
      <c r="D11" s="32">
        <f>D17</f>
        <v>108486.5</v>
      </c>
      <c r="E11" s="5">
        <f>C11-D11</f>
        <v>-766.359999999986</v>
      </c>
      <c r="G11" s="20">
        <f>-C11</f>
        <v>-107720.14000000001</v>
      </c>
      <c r="H11" t="s">
        <v>9</v>
      </c>
    </row>
    <row r="12" spans="2:7" ht="15">
      <c r="B12" s="40"/>
      <c r="C12" s="20"/>
      <c r="D12" s="6"/>
      <c r="E12" s="5"/>
      <c r="G12" s="3"/>
    </row>
    <row r="13" spans="2:9" ht="12.75">
      <c r="B13" s="21"/>
      <c r="C13" s="20"/>
      <c r="D13" s="6"/>
      <c r="E13" s="5"/>
      <c r="G13" s="38">
        <f>SUM(G9:G11)</f>
        <v>19812.809999999983</v>
      </c>
      <c r="H13" t="s">
        <v>10</v>
      </c>
      <c r="I13" s="3"/>
    </row>
    <row r="14" spans="2:5" ht="12.75">
      <c r="B14" s="20"/>
      <c r="C14" s="20"/>
      <c r="D14" s="20"/>
      <c r="E14" s="1"/>
    </row>
    <row r="15" spans="1:5" ht="12.75">
      <c r="A15" s="4" t="s">
        <v>2</v>
      </c>
      <c r="B15" s="5">
        <f>B9-B11</f>
        <v>-6712.770000000001</v>
      </c>
      <c r="C15" s="22">
        <f>C9-C11</f>
        <v>17458.169999999984</v>
      </c>
      <c r="D15" s="22">
        <f>D9-D11</f>
        <v>-2354.6399999999994</v>
      </c>
      <c r="E15" s="5">
        <f>C15-D15</f>
        <v>19812.809999999983</v>
      </c>
    </row>
    <row r="16" spans="2:7" ht="12.75">
      <c r="B16" s="3"/>
      <c r="C16" s="3"/>
      <c r="D16" s="3"/>
      <c r="E16" s="4"/>
      <c r="F16" s="13"/>
      <c r="G16" s="3">
        <f>G13-G15</f>
        <v>19812.809999999983</v>
      </c>
    </row>
    <row r="17" spans="1:6" ht="12.75">
      <c r="A17" s="8"/>
      <c r="B17" s="35"/>
      <c r="C17" s="10"/>
      <c r="D17" s="32">
        <f>108486.5</f>
        <v>108486.5</v>
      </c>
      <c r="E17" s="11"/>
      <c r="F17" s="9"/>
    </row>
    <row r="18" spans="1:7" ht="12.75" hidden="1">
      <c r="A18" s="18" t="s">
        <v>11</v>
      </c>
      <c r="B18" s="23"/>
      <c r="C18" s="15"/>
      <c r="D18" s="16"/>
      <c r="E18" s="17"/>
      <c r="F18" s="23"/>
      <c r="G18" s="26"/>
    </row>
    <row r="19" spans="1:7" ht="12.75" hidden="1">
      <c r="A19" s="18" t="s">
        <v>12</v>
      </c>
      <c r="B19" s="37">
        <v>2354.64</v>
      </c>
      <c r="C19" s="29">
        <f>D17-B19</f>
        <v>106131.86</v>
      </c>
      <c r="D19" s="24"/>
      <c r="E19" s="25"/>
      <c r="F19" s="27"/>
      <c r="G19" s="26"/>
    </row>
    <row r="20" spans="1:6" ht="12.75" hidden="1">
      <c r="A20" s="18"/>
      <c r="B20" s="14"/>
      <c r="C20" s="15"/>
      <c r="D20" s="16"/>
      <c r="E20" s="17"/>
      <c r="F20" s="19"/>
    </row>
    <row r="21" ht="12.75">
      <c r="F21" s="12"/>
    </row>
    <row r="22" spans="1:7" ht="12.75">
      <c r="A22" s="34"/>
      <c r="F22" s="12"/>
      <c r="G22" s="3"/>
    </row>
    <row r="23" ht="12.75">
      <c r="A23" s="18"/>
    </row>
    <row r="24" ht="12.75">
      <c r="C24" s="3"/>
    </row>
  </sheetData>
  <sheetProtection/>
  <mergeCells count="3">
    <mergeCell ref="A2:E2"/>
    <mergeCell ref="A3:E3"/>
    <mergeCell ref="A1:E1"/>
  </mergeCells>
  <printOptions/>
  <pageMargins left="0.75" right="0.75" top="1" bottom="1" header="0.5" footer="0.5"/>
  <pageSetup fitToHeight="1" fitToWidth="1" horizontalDpi="300" verticalDpi="3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GaryJ. Garofolo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J. Garofolo</dc:creator>
  <cp:keywords/>
  <dc:description/>
  <cp:lastModifiedBy>ggarofolo@comcast.net</cp:lastModifiedBy>
  <cp:lastPrinted>2020-06-25T11:17:01Z</cp:lastPrinted>
  <dcterms:created xsi:type="dcterms:W3CDTF">2003-05-15T01:42:12Z</dcterms:created>
  <dcterms:modified xsi:type="dcterms:W3CDTF">2021-01-17T22:41:19Z</dcterms:modified>
  <cp:category/>
  <cp:version/>
  <cp:contentType/>
  <cp:contentStatus/>
</cp:coreProperties>
</file>